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philipp.leinfelder\Desktop\"/>
    </mc:Choice>
  </mc:AlternateContent>
  <xr:revisionPtr revIDLastSave="0" documentId="13_ncr:1_{57053318-B944-4417-A0DD-25327E68DC28}" xr6:coauthVersionLast="47" xr6:coauthVersionMax="47" xr10:uidLastSave="{00000000-0000-0000-0000-000000000000}"/>
  <bookViews>
    <workbookView xWindow="28680" yWindow="-120" windowWidth="29040" windowHeight="15840" xr2:uid="{00000000-000D-0000-FFFF-FFFF00000000}"/>
  </bookViews>
  <sheets>
    <sheet name="Rechner CO2-Bepreisung"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2" l="1"/>
  <c r="H9" i="2"/>
  <c r="D12" i="2" s="1"/>
  <c r="D10" i="2" l="1"/>
  <c r="D9" i="2"/>
  <c r="D11" i="2"/>
  <c r="D13" i="2"/>
  <c r="D8" i="2"/>
  <c r="E12" i="2" l="1"/>
  <c r="F12" i="2"/>
  <c r="F11" i="2"/>
  <c r="E11" i="2"/>
  <c r="F9" i="2"/>
  <c r="E9" i="2"/>
  <c r="F8" i="2"/>
  <c r="E8" i="2"/>
  <c r="E13" i="2"/>
  <c r="F13" i="2"/>
  <c r="E10" i="2"/>
  <c r="F10" i="2"/>
  <c r="D14" i="2"/>
  <c r="E14" i="2" l="1"/>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Arqum - Ellen Leibing</author>
  </authors>
  <commentList>
    <comment ref="H9" authorId="0" shapeId="0" xr:uid="{00000000-0006-0000-0000-000001000000}">
      <text>
        <r>
          <rPr>
            <b/>
            <sz val="9"/>
            <color indexed="81"/>
            <rFont val="Tahoma"/>
            <family val="2"/>
          </rPr>
          <t>Arqum - Ellen Leibing:</t>
        </r>
        <r>
          <rPr>
            <sz val="9"/>
            <color indexed="81"/>
            <rFont val="Tahoma"/>
            <family val="2"/>
          </rPr>
          <t xml:space="preserve">
Umgerechnet aus Tabelle in kWh, zusätzlich umgerechnet auf Faktor für Liter</t>
        </r>
      </text>
    </comment>
    <comment ref="H10" authorId="0" shapeId="0" xr:uid="{00000000-0006-0000-0000-000002000000}">
      <text>
        <r>
          <rPr>
            <b/>
            <sz val="9"/>
            <color indexed="81"/>
            <rFont val="Tahoma"/>
            <family val="2"/>
          </rPr>
          <t>Arqum - Ellen Leibing:</t>
        </r>
        <r>
          <rPr>
            <sz val="9"/>
            <color indexed="81"/>
            <rFont val="Tahoma"/>
            <family val="2"/>
          </rPr>
          <t xml:space="preserve">
Umgerechnet aus Tabelle in kWh, zusätzlich umgerechnet auf Faktor für Liter</t>
        </r>
      </text>
    </comment>
  </commentList>
</comments>
</file>

<file path=xl/sharedStrings.xml><?xml version="1.0" encoding="utf-8"?>
<sst xmlns="http://schemas.openxmlformats.org/spreadsheetml/2006/main" count="17" uniqueCount="16">
  <si>
    <t>Primärenegieträger</t>
  </si>
  <si>
    <t>Emissionsfaktor</t>
  </si>
  <si>
    <t>Kosten</t>
  </si>
  <si>
    <t>CO2 Preis pro Tonne</t>
  </si>
  <si>
    <t>Menge</t>
  </si>
  <si>
    <t>Erdgas (in kWh)</t>
  </si>
  <si>
    <t>Flüssiggas LPG (in kWh)</t>
  </si>
  <si>
    <t>Heizöl (in kWh)</t>
  </si>
  <si>
    <t>Benzin PKW (in Litern)</t>
  </si>
  <si>
    <t>Diesel PKW (in Litern)</t>
  </si>
  <si>
    <t>[kg CO2/Menge]</t>
  </si>
  <si>
    <t>Erdgas CNG (in kWh)</t>
  </si>
  <si>
    <r>
      <t>t CO</t>
    </r>
    <r>
      <rPr>
        <b/>
        <vertAlign val="subscript"/>
        <sz val="10"/>
        <color theme="1"/>
        <rFont val="Verdana"/>
        <family val="2"/>
      </rPr>
      <t>2</t>
    </r>
    <r>
      <rPr>
        <b/>
        <sz val="10"/>
        <color theme="1"/>
        <rFont val="Verdana"/>
        <family val="2"/>
      </rPr>
      <t>-Äquivalent</t>
    </r>
  </si>
  <si>
    <t>Jahr</t>
  </si>
  <si>
    <t>Rechner zur CO2-Bepreisung</t>
  </si>
  <si>
    <r>
      <rPr>
        <b/>
        <sz val="10"/>
        <color theme="1"/>
        <rFont val="Verdana"/>
        <family val="2"/>
      </rPr>
      <t>Haftungsausschluss:</t>
    </r>
    <r>
      <rPr>
        <sz val="10"/>
        <color theme="1"/>
        <rFont val="Verdana"/>
        <family val="2"/>
      </rPr>
      <t xml:space="preserve"> Obwohl die Informationen sorgfältig recherchiert wurden, übernimmt die Arqum GmbH keine Haftung für die inhaltliche Richtigkeit des Rechners.
Bei den berechneten Emissionswerten sowie den Kosten handelt es sich um gerundete Werte. 
Die CO2-Bepreisung gilt nicht für Brennstoffe, welche bereits im EU-EHS erfasst werden (§7 Abs. 5 BEHG).
</t>
    </r>
    <r>
      <rPr>
        <b/>
        <sz val="10"/>
        <color theme="1"/>
        <rFont val="Verdana"/>
        <family val="2"/>
      </rPr>
      <t xml:space="preserve">
Datenquelle Emissionsfaktoren:</t>
    </r>
    <r>
      <rPr>
        <sz val="10"/>
        <color theme="1"/>
        <rFont val="Verdana"/>
        <family val="2"/>
      </rPr>
      <t xml:space="preserve"> 
Emissionsberichterstattungsverordnung 2022 - EBeV 2022 vom 17.12.2020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</si>
</sst>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quot;€&quot;"/>
    <numFmt numFmtId="166" formatCode="#,##0\ &quot;€&quot;"/>
    <numFmt numFmtId="167" formatCode="#,##0.0"/>
    <numFmt numFmtId="169" formatCode="_-* #,##0.0\ _€_-;\-* #,##0.0\ _€_-;_-* &quot;-&quot;??\ _€_-;_-@_-"/>
  </numFmts>
  <fonts count="17" x14ac:knownFonts="1">
    <font>
      <sz val="11"/>
      <color theme="1"/>
      <name val="Calibri"/>
      <family val="2"/>
      <scheme val="minor"/>
    </font>
    <font>
      <sz val="10"/>
      <color theme="1"/>
      <name val="Verdana"/>
      <family val="2"/>
    </font>
    <font>
      <b/>
      <sz val="10"/>
      <color theme="1"/>
      <name val="Verdana"/>
      <family val="2"/>
    </font>
    <font>
      <sz val="10"/>
      <color theme="1"/>
      <name val="Arial"/>
      <family val="2"/>
    </font>
    <font>
      <sz val="10"/>
      <name val="Arial"/>
      <family val="2"/>
    </font>
    <font>
      <u/>
      <sz val="11"/>
      <color indexed="12"/>
      <name val="Calibri"/>
      <family val="2"/>
    </font>
    <font>
      <sz val="10"/>
      <color theme="9" tint="-0.499984740745262"/>
      <name val="Arial"/>
      <family val="2"/>
    </font>
    <font>
      <sz val="11"/>
      <color rgb="FF9C5700"/>
      <name val="Calibri"/>
      <family val="2"/>
      <scheme val="minor"/>
    </font>
    <font>
      <sz val="11"/>
      <color theme="1"/>
      <name val="Verdana"/>
      <family val="2"/>
    </font>
    <font>
      <b/>
      <vertAlign val="subscript"/>
      <sz val="10"/>
      <color theme="1"/>
      <name val="Verdana"/>
      <family val="2"/>
    </font>
    <font>
      <sz val="10"/>
      <color rgb="FFFF0000"/>
      <name val="Verdana"/>
      <family val="2"/>
    </font>
    <font>
      <sz val="9"/>
      <color indexed="81"/>
      <name val="Tahoma"/>
      <family val="2"/>
    </font>
    <font>
      <b/>
      <sz val="9"/>
      <color indexed="81"/>
      <name val="Tahoma"/>
      <family val="2"/>
    </font>
    <font>
      <sz val="10"/>
      <name val="Verdana"/>
      <family val="2"/>
    </font>
    <font>
      <sz val="11"/>
      <color theme="1"/>
      <name val="Calibri"/>
      <family val="2"/>
      <scheme val="minor"/>
    </font>
    <font>
      <b/>
      <sz val="11"/>
      <color theme="1"/>
      <name val="Verdana"/>
      <family val="2"/>
    </font>
    <font>
      <b/>
      <sz val="11"/>
      <name val="Verdana"/>
      <family val="2"/>
    </font>
  </fonts>
  <fills count="9">
    <fill>
      <patternFill patternType="none"/>
    </fill>
    <fill>
      <patternFill patternType="gray125"/>
    </fill>
    <fill>
      <patternFill patternType="solid">
        <fgColor rgb="FFFFEB9C"/>
      </patternFill>
    </fill>
    <fill>
      <patternFill patternType="solid">
        <fgColor theme="7" tint="0.39997558519241921"/>
        <bgColor rgb="FF000000"/>
      </patternFill>
    </fill>
    <fill>
      <patternFill patternType="solid">
        <fgColor rgb="FFFFFF99"/>
        <bgColor rgb="FF000000"/>
      </patternFill>
    </fill>
    <fill>
      <patternFill patternType="solid">
        <fgColor theme="4" tint="0.79998168889431442"/>
        <bgColor rgb="FF000000"/>
      </patternFill>
    </fill>
    <fill>
      <patternFill patternType="solid">
        <fgColor rgb="FFFFCC66"/>
        <bgColor indexed="64"/>
      </patternFill>
    </fill>
    <fill>
      <patternFill patternType="solid">
        <fgColor theme="0" tint="-0.14999847407452621"/>
        <bgColor indexed="64"/>
      </patternFill>
    </fill>
    <fill>
      <patternFill patternType="solid">
        <fgColor theme="0" tint="-4.9989318521683403E-2"/>
        <bgColor indexed="64"/>
      </patternFill>
    </fill>
  </fills>
  <borders count="31">
    <border>
      <left/>
      <right/>
      <top/>
      <bottom/>
      <diagonal/>
    </border>
    <border>
      <left style="thin">
        <color rgb="FFBFBFBF"/>
      </left>
      <right style="thin">
        <color rgb="FFBFBFBF"/>
      </right>
      <top style="thin">
        <color rgb="FFBFBFBF"/>
      </top>
      <bottom style="thin">
        <color rgb="FFBFBFBF"/>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0" fontId="3" fillId="0" borderId="0"/>
    <xf numFmtId="0" fontId="6" fillId="3" borderId="1" applyNumberFormat="0" applyProtection="0">
      <alignment vertical="center"/>
    </xf>
    <xf numFmtId="0" fontId="5" fillId="0" borderId="0" applyNumberFormat="0" applyFill="0" applyBorder="0" applyAlignment="0" applyProtection="0">
      <alignment vertical="top"/>
      <protection locked="0"/>
    </xf>
    <xf numFmtId="0" fontId="4" fillId="4" borderId="0">
      <alignment vertical="center"/>
    </xf>
    <xf numFmtId="164" fontId="3" fillId="0" borderId="0" applyFont="0" applyFill="0" applyBorder="0" applyAlignment="0" applyProtection="0"/>
    <xf numFmtId="0" fontId="7" fillId="2" borderId="0" applyNumberFormat="0" applyBorder="0" applyAlignment="0" applyProtection="0"/>
    <xf numFmtId="0" fontId="4" fillId="5" borderId="2" applyNumberFormat="0" applyProtection="0">
      <alignment vertical="center"/>
    </xf>
    <xf numFmtId="43" fontId="14" fillId="0" borderId="0" applyFont="0" applyFill="0" applyBorder="0" applyAlignment="0" applyProtection="0"/>
  </cellStyleXfs>
  <cellXfs count="62">
    <xf numFmtId="0" fontId="0" fillId="0" borderId="0" xfId="0"/>
    <xf numFmtId="0" fontId="1" fillId="0" borderId="0" xfId="0" applyFont="1" applyProtection="1">
      <protection locked="0"/>
    </xf>
    <xf numFmtId="0" fontId="0" fillId="0" borderId="0" xfId="0" applyProtection="1">
      <protection locked="0"/>
    </xf>
    <xf numFmtId="165" fontId="1" fillId="0" borderId="5" xfId="0" applyNumberFormat="1" applyFont="1" applyBorder="1" applyAlignment="1" applyProtection="1">
      <alignment horizontal="center" vertical="center"/>
    </xf>
    <xf numFmtId="0" fontId="2" fillId="0" borderId="7" xfId="0" applyFont="1" applyBorder="1" applyAlignment="1" applyProtection="1">
      <alignment horizontal="center" vertical="center" wrapText="1"/>
      <protection locked="0"/>
    </xf>
    <xf numFmtId="165" fontId="1" fillId="0" borderId="7" xfId="0" applyNumberFormat="1" applyFont="1" applyBorder="1" applyAlignment="1" applyProtection="1">
      <alignment horizontal="center" vertical="center"/>
    </xf>
    <xf numFmtId="165" fontId="2" fillId="0" borderId="0" xfId="0" applyNumberFormat="1" applyFont="1" applyFill="1" applyBorder="1" applyProtection="1">
      <protection locked="0"/>
    </xf>
    <xf numFmtId="0" fontId="2" fillId="0" borderId="0" xfId="0" applyFont="1" applyBorder="1" applyAlignment="1" applyProtection="1">
      <alignment horizontal="center"/>
      <protection locked="0"/>
    </xf>
    <xf numFmtId="0" fontId="1" fillId="0" borderId="0" xfId="0" applyFont="1" applyProtection="1">
      <protection locked="0"/>
    </xf>
    <xf numFmtId="0" fontId="2" fillId="0" borderId="3" xfId="0" applyFont="1" applyBorder="1" applyAlignment="1" applyProtection="1">
      <alignment horizontal="center" vertical="center" wrapText="1"/>
      <protection locked="0"/>
    </xf>
    <xf numFmtId="0" fontId="8" fillId="0" borderId="0" xfId="0" applyFont="1" applyProtection="1">
      <protection locked="0"/>
    </xf>
    <xf numFmtId="0" fontId="8" fillId="0" borderId="0" xfId="0" applyFont="1" applyBorder="1" applyProtection="1">
      <protection locked="0"/>
    </xf>
    <xf numFmtId="0" fontId="10" fillId="0" borderId="0" xfId="0" applyFont="1" applyFill="1" applyProtection="1">
      <protection locked="0"/>
    </xf>
    <xf numFmtId="0" fontId="8" fillId="0" borderId="0" xfId="0" applyFont="1" applyFill="1" applyProtection="1">
      <protection locked="0"/>
    </xf>
    <xf numFmtId="0" fontId="0" fillId="0" borderId="0" xfId="0" applyFill="1" applyProtection="1">
      <protection locked="0"/>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12" xfId="0" applyFont="1" applyFill="1" applyBorder="1" applyAlignment="1">
      <alignment horizontal="center" vertical="center" wrapText="1"/>
    </xf>
    <xf numFmtId="0" fontId="15" fillId="6" borderId="9" xfId="0" applyFont="1" applyFill="1" applyBorder="1" applyAlignment="1">
      <alignment horizontal="center" vertical="center" wrapText="1"/>
    </xf>
    <xf numFmtId="166" fontId="15" fillId="6" borderId="13" xfId="0" applyNumberFormat="1" applyFont="1" applyFill="1" applyBorder="1" applyAlignment="1">
      <alignment vertical="center"/>
    </xf>
    <xf numFmtId="0" fontId="15" fillId="7" borderId="8" xfId="0" applyFont="1" applyFill="1" applyBorder="1" applyAlignment="1">
      <alignment horizontal="center" vertical="center" wrapText="1"/>
    </xf>
    <xf numFmtId="0" fontId="8" fillId="8" borderId="20" xfId="0" applyFont="1" applyFill="1" applyBorder="1" applyAlignment="1">
      <alignment vertical="center"/>
    </xf>
    <xf numFmtId="0" fontId="8" fillId="0" borderId="21" xfId="0" applyFont="1" applyBorder="1" applyAlignment="1">
      <alignment vertical="center"/>
    </xf>
    <xf numFmtId="0" fontId="8" fillId="8" borderId="21" xfId="0" applyFont="1" applyFill="1" applyBorder="1" applyAlignment="1">
      <alignment vertical="center"/>
    </xf>
    <xf numFmtId="169" fontId="8" fillId="8" borderId="20" xfId="8" applyNumberFormat="1" applyFont="1" applyFill="1" applyBorder="1" applyProtection="1">
      <protection locked="0"/>
    </xf>
    <xf numFmtId="169" fontId="8" fillId="0" borderId="20" xfId="8" applyNumberFormat="1" applyFont="1" applyFill="1" applyBorder="1" applyProtection="1">
      <protection locked="0"/>
    </xf>
    <xf numFmtId="0" fontId="16" fillId="6" borderId="10"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15" xfId="0" applyFont="1" applyFill="1" applyBorder="1" applyAlignment="1">
      <alignment horizontal="center" vertical="center"/>
    </xf>
    <xf numFmtId="166" fontId="8" fillId="6" borderId="27" xfId="0" applyNumberFormat="1" applyFont="1" applyFill="1" applyBorder="1" applyAlignment="1">
      <alignment horizontal="right" vertical="center"/>
    </xf>
    <xf numFmtId="166" fontId="8" fillId="6" borderId="28" xfId="0" applyNumberFormat="1" applyFont="1" applyFill="1" applyBorder="1" applyAlignment="1">
      <alignment horizontal="right" vertical="center"/>
    </xf>
    <xf numFmtId="166" fontId="8" fillId="6" borderId="18" xfId="0" applyNumberFormat="1" applyFont="1" applyFill="1" applyBorder="1" applyAlignment="1">
      <alignment horizontal="right" vertical="center"/>
    </xf>
    <xf numFmtId="166" fontId="8" fillId="6" borderId="19" xfId="0" applyNumberFormat="1" applyFont="1" applyFill="1" applyBorder="1" applyAlignment="1">
      <alignment horizontal="right" vertical="center"/>
    </xf>
    <xf numFmtId="166" fontId="8" fillId="6" borderId="29" xfId="0" applyNumberFormat="1" applyFont="1" applyFill="1" applyBorder="1" applyAlignment="1">
      <alignment horizontal="right" vertical="center"/>
    </xf>
    <xf numFmtId="166" fontId="8" fillId="6" borderId="30" xfId="0" applyNumberFormat="1" applyFont="1" applyFill="1" applyBorder="1" applyAlignment="1">
      <alignment horizontal="right" vertical="center"/>
    </xf>
    <xf numFmtId="166" fontId="15" fillId="6" borderId="8" xfId="0" applyNumberFormat="1" applyFont="1" applyFill="1" applyBorder="1" applyAlignment="1">
      <alignment vertical="center"/>
    </xf>
    <xf numFmtId="0" fontId="16" fillId="6" borderId="0" xfId="0" applyFont="1" applyFill="1" applyBorder="1" applyAlignment="1">
      <alignment horizontal="center" vertical="center"/>
    </xf>
    <xf numFmtId="0" fontId="1" fillId="0" borderId="0" xfId="0" applyFont="1" applyAlignment="1" applyProtection="1">
      <alignment horizontal="left" vertical="top" wrapText="1"/>
      <protection locked="0"/>
    </xf>
    <xf numFmtId="167" fontId="2" fillId="0" borderId="8" xfId="0" applyNumberFormat="1" applyFont="1" applyBorder="1" applyProtection="1"/>
    <xf numFmtId="167" fontId="8" fillId="8" borderId="24" xfId="0" applyNumberFormat="1" applyFont="1" applyFill="1" applyBorder="1" applyProtection="1"/>
    <xf numFmtId="167" fontId="8" fillId="0" borderId="25" xfId="0" applyNumberFormat="1" applyFont="1" applyBorder="1" applyProtection="1"/>
    <xf numFmtId="167" fontId="8" fillId="8" borderId="25" xfId="0" applyNumberFormat="1" applyFont="1" applyFill="1" applyBorder="1" applyProtection="1"/>
    <xf numFmtId="167" fontId="8" fillId="0" borderId="26" xfId="0" applyNumberFormat="1" applyFont="1" applyBorder="1" applyProtection="1"/>
    <xf numFmtId="0" fontId="2" fillId="0" borderId="3" xfId="0" applyFont="1" applyBorder="1" applyAlignment="1" applyProtection="1">
      <protection locked="0" hidden="1"/>
    </xf>
    <xf numFmtId="0" fontId="2" fillId="0" borderId="8" xfId="0" applyFont="1" applyBorder="1" applyAlignment="1" applyProtection="1">
      <alignment horizontal="center"/>
      <protection locked="0" hidden="1"/>
    </xf>
    <xf numFmtId="0" fontId="2" fillId="0" borderId="9" xfId="0" applyFont="1" applyBorder="1" applyAlignment="1" applyProtection="1">
      <alignment horizontal="center"/>
      <protection locked="0" hidden="1"/>
    </xf>
    <xf numFmtId="0" fontId="1" fillId="0" borderId="3" xfId="0" applyFont="1" applyBorder="1" applyAlignment="1" applyProtection="1">
      <alignment horizontal="center" vertical="center" wrapText="1"/>
      <protection locked="0" hidden="1"/>
    </xf>
    <xf numFmtId="0" fontId="1" fillId="0" borderId="14" xfId="0" applyFont="1" applyBorder="1" applyAlignment="1" applyProtection="1">
      <alignment horizontal="center" vertical="center" wrapText="1"/>
      <protection locked="0" hidden="1"/>
    </xf>
    <xf numFmtId="0" fontId="13" fillId="0" borderId="10" xfId="0" applyFont="1" applyBorder="1" applyAlignment="1" applyProtection="1">
      <alignment wrapText="1"/>
      <protection hidden="1"/>
    </xf>
    <xf numFmtId="0" fontId="8" fillId="0" borderId="16" xfId="0" applyFont="1" applyBorder="1" applyProtection="1">
      <protection hidden="1"/>
    </xf>
    <xf numFmtId="0" fontId="8" fillId="0" borderId="17" xfId="0" applyFont="1" applyBorder="1" applyProtection="1">
      <protection hidden="1"/>
    </xf>
    <xf numFmtId="0" fontId="13" fillId="0" borderId="4" xfId="0" applyFont="1" applyBorder="1" applyProtection="1">
      <protection hidden="1"/>
    </xf>
    <xf numFmtId="0" fontId="8" fillId="0" borderId="18" xfId="0" applyFont="1" applyBorder="1" applyProtection="1">
      <protection hidden="1"/>
    </xf>
    <xf numFmtId="0" fontId="8" fillId="0" borderId="19" xfId="0" applyFont="1" applyBorder="1" applyProtection="1">
      <protection hidden="1"/>
    </xf>
    <xf numFmtId="0" fontId="13" fillId="0" borderId="6" xfId="0" applyFont="1" applyBorder="1" applyProtection="1">
      <protection hidden="1"/>
    </xf>
    <xf numFmtId="0" fontId="8" fillId="0" borderId="6" xfId="0" applyFont="1" applyBorder="1" applyProtection="1">
      <protection hidden="1"/>
    </xf>
    <xf numFmtId="0" fontId="8" fillId="0" borderId="15" xfId="0" applyFont="1" applyBorder="1" applyProtection="1">
      <protection hidden="1"/>
    </xf>
  </cellXfs>
  <cellStyles count="9">
    <cellStyle name="Calculation 2" xfId="2" xr:uid="{00000000-0005-0000-0000-000000000000}"/>
    <cellStyle name="Hyperlink 2" xfId="3" xr:uid="{00000000-0005-0000-0000-000001000000}"/>
    <cellStyle name="Input data" xfId="4" xr:uid="{00000000-0005-0000-0000-000002000000}"/>
    <cellStyle name="Komma" xfId="8" builtinId="3"/>
    <cellStyle name="Komma 2" xfId="5" xr:uid="{00000000-0005-0000-0000-000003000000}"/>
    <cellStyle name="Neutral 2" xfId="6" xr:uid="{00000000-0005-0000-0000-000004000000}"/>
    <cellStyle name="Selection" xfId="7" xr:uid="{00000000-0005-0000-0000-000005000000}"/>
    <cellStyle name="Standard" xfId="0" builtinId="0"/>
    <cellStyle name="Standard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showGridLines="0" tabSelected="1" zoomScale="85" zoomScaleNormal="85" workbookViewId="0">
      <selection activeCell="L16" sqref="L16"/>
    </sheetView>
  </sheetViews>
  <sheetFormatPr baseColWidth="10" defaultColWidth="11.453125" defaultRowHeight="14.5" x14ac:dyDescent="0.35"/>
  <cols>
    <col min="1" max="1" width="2.7265625" style="2" customWidth="1"/>
    <col min="2" max="2" width="25.81640625" style="2" customWidth="1"/>
    <col min="3" max="3" width="19.6328125" style="2" bestFit="1" customWidth="1"/>
    <col min="4" max="4" width="20.7265625" style="2" customWidth="1"/>
    <col min="5" max="7" width="18.7265625" style="2" customWidth="1"/>
    <col min="8" max="8" width="21.81640625" style="2" customWidth="1"/>
    <col min="9" max="10" width="11.453125" style="2" customWidth="1"/>
    <col min="11" max="11" width="6.54296875" style="2" customWidth="1"/>
    <col min="12" max="16384" width="11.453125" style="2"/>
  </cols>
  <sheetData>
    <row r="1" spans="2:11" ht="15" thickBot="1" x14ac:dyDescent="0.4"/>
    <row r="2" spans="2:11" ht="15" thickBot="1" x14ac:dyDescent="0.4">
      <c r="B2" s="26" t="s">
        <v>14</v>
      </c>
      <c r="C2" s="27"/>
      <c r="D2" s="27"/>
      <c r="E2" s="27"/>
      <c r="F2" s="28"/>
      <c r="G2" s="11"/>
      <c r="H2" s="10"/>
      <c r="I2" s="10"/>
      <c r="J2" s="10"/>
      <c r="K2" s="10"/>
    </row>
    <row r="3" spans="2:11" ht="15" thickBot="1" x14ac:dyDescent="0.4">
      <c r="B3" s="29"/>
      <c r="C3" s="41"/>
      <c r="D3" s="41"/>
      <c r="E3" s="41"/>
      <c r="F3" s="30"/>
      <c r="G3" s="7"/>
      <c r="H3" s="48" t="s">
        <v>1</v>
      </c>
      <c r="I3" s="49" t="s">
        <v>2</v>
      </c>
      <c r="J3" s="50"/>
      <c r="K3" s="10"/>
    </row>
    <row r="4" spans="2:11" ht="27" customHeight="1" thickBot="1" x14ac:dyDescent="0.4">
      <c r="B4" s="31"/>
      <c r="C4" s="32"/>
      <c r="D4" s="32"/>
      <c r="E4" s="32"/>
      <c r="F4" s="33"/>
      <c r="G4" s="4"/>
      <c r="H4" s="51" t="s">
        <v>10</v>
      </c>
      <c r="I4" s="52" t="s">
        <v>13</v>
      </c>
      <c r="J4" s="52" t="s">
        <v>3</v>
      </c>
      <c r="K4" s="10"/>
    </row>
    <row r="5" spans="2:11" ht="15" thickBot="1" x14ac:dyDescent="0.4">
      <c r="B5" s="10"/>
      <c r="C5" s="10"/>
      <c r="D5" s="10"/>
      <c r="E5" s="10"/>
      <c r="F5" s="10"/>
      <c r="G5" s="5"/>
      <c r="H5" s="53">
        <v>0.2016</v>
      </c>
      <c r="I5" s="54">
        <v>2021</v>
      </c>
      <c r="J5" s="55">
        <v>25</v>
      </c>
      <c r="K5" s="10"/>
    </row>
    <row r="6" spans="2:11" ht="15" thickBot="1" x14ac:dyDescent="0.4">
      <c r="B6" s="8"/>
      <c r="C6" s="8"/>
      <c r="D6" s="8"/>
      <c r="E6" s="15" t="s">
        <v>2</v>
      </c>
      <c r="F6" s="16"/>
      <c r="G6" s="3"/>
      <c r="H6" s="56">
        <v>0.23868</v>
      </c>
      <c r="I6" s="57">
        <v>2022</v>
      </c>
      <c r="J6" s="58">
        <v>30</v>
      </c>
      <c r="K6" s="10"/>
    </row>
    <row r="7" spans="2:11" ht="16" thickBot="1" x14ac:dyDescent="0.4">
      <c r="B7" s="9" t="s">
        <v>0</v>
      </c>
      <c r="C7" s="20" t="s">
        <v>4</v>
      </c>
      <c r="D7" s="20" t="s">
        <v>12</v>
      </c>
      <c r="E7" s="17">
        <v>2021</v>
      </c>
      <c r="F7" s="18">
        <v>2025</v>
      </c>
      <c r="G7" s="3"/>
      <c r="H7" s="56">
        <v>0.2016</v>
      </c>
      <c r="I7" s="57">
        <v>2023</v>
      </c>
      <c r="J7" s="58">
        <v>35</v>
      </c>
      <c r="K7" s="10"/>
    </row>
    <row r="8" spans="2:11" x14ac:dyDescent="0.35">
      <c r="B8" s="21" t="s">
        <v>5</v>
      </c>
      <c r="C8" s="24"/>
      <c r="D8" s="44">
        <f>ROUND(C8*H5/1000,1)</f>
        <v>0</v>
      </c>
      <c r="E8" s="34" t="str">
        <f>IF(D8&gt;0,D8*$J$5, " 0 € ")</f>
        <v xml:space="preserve"> 0 € </v>
      </c>
      <c r="F8" s="35" t="str">
        <f>IF(D8&gt;0,D8*$J$9, " 0 € ")</f>
        <v xml:space="preserve"> 0 € </v>
      </c>
      <c r="G8" s="3"/>
      <c r="H8" s="56">
        <v>0.26640000000000003</v>
      </c>
      <c r="I8" s="57">
        <v>2024</v>
      </c>
      <c r="J8" s="58">
        <v>45</v>
      </c>
      <c r="K8" s="10"/>
    </row>
    <row r="9" spans="2:11" ht="15" customHeight="1" x14ac:dyDescent="0.35">
      <c r="B9" s="22" t="s">
        <v>6</v>
      </c>
      <c r="C9" s="25"/>
      <c r="D9" s="45">
        <f>ROUND(C9*H6/1000,1)</f>
        <v>0</v>
      </c>
      <c r="E9" s="36" t="str">
        <f t="shared" ref="E9:E13" si="0">IF(D9&gt;0,D9*$J$5, " 0 € ")</f>
        <v xml:space="preserve"> 0 € </v>
      </c>
      <c r="F9" s="37" t="str">
        <f t="shared" ref="F9:F13" si="1">IF(D9&gt;0,D9*$J$9, " 0 € ")</f>
        <v xml:space="preserve"> 0 € </v>
      </c>
      <c r="G9" s="3"/>
      <c r="H9" s="56">
        <f>0.0731*3.6*8.85</f>
        <v>2.3289659999999999</v>
      </c>
      <c r="I9" s="57">
        <v>2025</v>
      </c>
      <c r="J9" s="58">
        <v>55</v>
      </c>
      <c r="K9" s="10"/>
    </row>
    <row r="10" spans="2:11" ht="15.75" customHeight="1" thickBot="1" x14ac:dyDescent="0.4">
      <c r="B10" s="23" t="s">
        <v>11</v>
      </c>
      <c r="C10" s="24"/>
      <c r="D10" s="46">
        <f>ROUND(C10*H7/1000,1)</f>
        <v>0</v>
      </c>
      <c r="E10" s="36" t="str">
        <f t="shared" si="0"/>
        <v xml:space="preserve"> 0 € </v>
      </c>
      <c r="F10" s="37" t="str">
        <f t="shared" si="1"/>
        <v xml:space="preserve"> 0 € </v>
      </c>
      <c r="G10" s="3"/>
      <c r="H10" s="59">
        <f>0.074*3.6*9.9</f>
        <v>2.6373599999999997</v>
      </c>
      <c r="I10" s="60"/>
      <c r="J10" s="61"/>
      <c r="K10" s="10"/>
    </row>
    <row r="11" spans="2:11" x14ac:dyDescent="0.35">
      <c r="B11" s="22" t="s">
        <v>7</v>
      </c>
      <c r="C11" s="25"/>
      <c r="D11" s="45">
        <f>ROUND(C11*H8/1000,1)</f>
        <v>0</v>
      </c>
      <c r="E11" s="36" t="str">
        <f t="shared" si="0"/>
        <v xml:space="preserve"> 0 € </v>
      </c>
      <c r="F11" s="37" t="str">
        <f t="shared" si="1"/>
        <v xml:space="preserve"> 0 € </v>
      </c>
      <c r="G11" s="6"/>
      <c r="H11" s="8"/>
      <c r="I11" s="10"/>
      <c r="J11" s="10"/>
      <c r="K11" s="10"/>
    </row>
    <row r="12" spans="2:11" x14ac:dyDescent="0.35">
      <c r="B12" s="23" t="s">
        <v>8</v>
      </c>
      <c r="C12" s="24"/>
      <c r="D12" s="46">
        <f>ROUND(C12*H9/1000,1)</f>
        <v>0</v>
      </c>
      <c r="E12" s="36" t="str">
        <f t="shared" si="0"/>
        <v xml:space="preserve"> 0 € </v>
      </c>
      <c r="F12" s="37" t="str">
        <f t="shared" si="1"/>
        <v xml:space="preserve"> 0 € </v>
      </c>
      <c r="G12" s="8"/>
      <c r="H12" s="8"/>
      <c r="I12" s="10"/>
      <c r="J12" s="10"/>
      <c r="K12" s="10"/>
    </row>
    <row r="13" spans="2:11" ht="15" thickBot="1" x14ac:dyDescent="0.4">
      <c r="B13" s="22" t="s">
        <v>9</v>
      </c>
      <c r="C13" s="25"/>
      <c r="D13" s="47">
        <f>ROUND(C13*H10/1000,1)</f>
        <v>0</v>
      </c>
      <c r="E13" s="38" t="str">
        <f t="shared" si="0"/>
        <v xml:space="preserve"> 0 € </v>
      </c>
      <c r="F13" s="39" t="str">
        <f t="shared" si="1"/>
        <v xml:space="preserve"> 0 € </v>
      </c>
      <c r="G13" s="8"/>
      <c r="H13" s="12"/>
      <c r="I13" s="13"/>
      <c r="J13" s="13"/>
      <c r="K13" s="10"/>
    </row>
    <row r="14" spans="2:11" ht="15" thickBot="1" x14ac:dyDescent="0.4">
      <c r="B14" s="8"/>
      <c r="C14" s="8"/>
      <c r="D14" s="43">
        <f>ROUND(SUM(D8:D13),1)</f>
        <v>0</v>
      </c>
      <c r="E14" s="40">
        <f>D14*$J$5</f>
        <v>0</v>
      </c>
      <c r="F14" s="19">
        <f>D14*$J$9</f>
        <v>0</v>
      </c>
      <c r="G14" s="1"/>
      <c r="H14" s="12"/>
      <c r="I14" s="14"/>
      <c r="J14" s="14"/>
    </row>
    <row r="15" spans="2:11" x14ac:dyDescent="0.35">
      <c r="B15" s="8"/>
      <c r="C15" s="8"/>
      <c r="D15" s="8"/>
      <c r="E15" s="8"/>
      <c r="F15" s="8"/>
    </row>
    <row r="16" spans="2:11" ht="90.5" customHeight="1" x14ac:dyDescent="0.35">
      <c r="B16" s="42" t="s">
        <v>15</v>
      </c>
      <c r="C16" s="42"/>
      <c r="D16" s="42"/>
      <c r="E16" s="42"/>
      <c r="F16" s="42"/>
    </row>
  </sheetData>
  <sheetProtection algorithmName="SHA-512" hashValue="oiGRPjzhrKu0eKw5HYE3t1iPiA0bIzSmOBemb0vln5bZYqUl92Hnvr248q4a0U3YxlzRF3cPLteGQyav1/s/mw==" saltValue="z2Nz2MhgcEXIOX6Qh+oBkQ==" spinCount="100000" sheet="1" formatCells="0" formatColumns="0" formatRows="0" insertColumns="0" insertRows="0" insertHyperlinks="0" deleteColumns="0" deleteRows="0" sort="0" autoFilter="0" pivotTables="0"/>
  <mergeCells count="4">
    <mergeCell ref="E6:F6"/>
    <mergeCell ref="I3:J3"/>
    <mergeCell ref="B2:F4"/>
    <mergeCell ref="B16:F16"/>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Rechner CO2-Bepreisung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Arqum - Ellen Leibing</dc:creator>
  <cp:lastModifiedBy>Philipp Leinfelder | Arqum</cp:lastModifiedBy>
  <dcterms:created xsi:type="dcterms:W3CDTF">2020-03-09T15:08:15Z</dcterms:created>
  <dcterms:modified xsi:type="dcterms:W3CDTF">2021-10-21T14:15:18Z</dcterms:modified>
</cp:coreProperties>
</file>